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12" windowWidth="18726" windowHeight="7176" firstSheet="1" activeTab="1"/>
  </bookViews>
  <sheets>
    <sheet name="Sheet1" sheetId="4" state="hidden" r:id="rId1"/>
    <sheet name="pokeymax2" sheetId="5" r:id="rId2"/>
    <sheet name="pokeymax2 qty" sheetId="7" r:id="rId3"/>
  </sheets>
  <calcPr calcId="145621"/>
  <pivotCaches>
    <pivotCache cacheId="5" r:id="rId4"/>
  </pivotCaches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" i="5"/>
</calcChain>
</file>

<file path=xl/sharedStrings.xml><?xml version="1.0" encoding="utf-8"?>
<sst xmlns="http://schemas.openxmlformats.org/spreadsheetml/2006/main" count="228" uniqueCount="159">
  <si>
    <t>C1</t>
  </si>
  <si>
    <t>0.1uF</t>
  </si>
  <si>
    <t>C2</t>
  </si>
  <si>
    <t>C3</t>
  </si>
  <si>
    <t>C4</t>
  </si>
  <si>
    <t>C5</t>
  </si>
  <si>
    <t>C6</t>
  </si>
  <si>
    <t>C7</t>
  </si>
  <si>
    <t>C8</t>
  </si>
  <si>
    <t>CN1</t>
  </si>
  <si>
    <t>4.7nF</t>
  </si>
  <si>
    <t>R1206-8</t>
  </si>
  <si>
    <t>COMP1</t>
  </si>
  <si>
    <t>LM339RUC14</t>
  </si>
  <si>
    <t>RUC14</t>
  </si>
  <si>
    <t>COMP2</t>
  </si>
  <si>
    <t>FB1</t>
  </si>
  <si>
    <t>L1</t>
  </si>
  <si>
    <t>MAX10</t>
  </si>
  <si>
    <t>U169SMALL</t>
  </si>
  <si>
    <t>R1</t>
  </si>
  <si>
    <t>1K</t>
  </si>
  <si>
    <t>R2</t>
  </si>
  <si>
    <t>2k2</t>
  </si>
  <si>
    <t>R3</t>
  </si>
  <si>
    <t>1k1</t>
  </si>
  <si>
    <t>REG1</t>
  </si>
  <si>
    <t>RN1</t>
  </si>
  <si>
    <t>3k3</t>
  </si>
  <si>
    <t>742-8</t>
  </si>
  <si>
    <t>544-3137-ND</t>
  </si>
  <si>
    <t>800-2520-5-ND</t>
  </si>
  <si>
    <t>296-15581-1-ND</t>
  </si>
  <si>
    <t>296-28637-1-ND</t>
  </si>
  <si>
    <t>1276-2784-1-ND</t>
  </si>
  <si>
    <t>609-3243-ND</t>
  </si>
  <si>
    <t>LM3670MF-3.3/NOPBCT-ND</t>
  </si>
  <si>
    <t>568-9946-1-ND</t>
  </si>
  <si>
    <t>Y1102CT-ND</t>
  </si>
  <si>
    <t>445-5221-1-ND</t>
  </si>
  <si>
    <t>x</t>
  </si>
  <si>
    <t>y</t>
  </si>
  <si>
    <t>rot</t>
  </si>
  <si>
    <t>490-4774-1-ND</t>
  </si>
  <si>
    <t>445-1854-1-ND</t>
  </si>
  <si>
    <t>742C083152JPCT-ND</t>
  </si>
  <si>
    <t>742C083103JPCT-ND</t>
  </si>
  <si>
    <t>RR08P1.1KDCT-ND</t>
  </si>
  <si>
    <t>RR08P2.2KDCT-ND</t>
  </si>
  <si>
    <t>RNCP0603FTD1K00CT-ND</t>
  </si>
  <si>
    <t>1N4148W-FDICT-ND</t>
  </si>
  <si>
    <t>490-10589-1-ND</t>
  </si>
  <si>
    <t>587-1943-1-ND</t>
  </si>
  <si>
    <t>399-3134-1-ND</t>
  </si>
  <si>
    <t>732-5317-ND</t>
  </si>
  <si>
    <t>732-5314-ND</t>
  </si>
  <si>
    <t>S1012EC-20-ND</t>
  </si>
  <si>
    <t>4+</t>
  </si>
  <si>
    <t>C0402</t>
  </si>
  <si>
    <t>2.2uF</t>
  </si>
  <si>
    <t>4.7uF</t>
  </si>
  <si>
    <t>R0402</t>
  </si>
  <si>
    <t>LQM2HPN1R0MJ0L</t>
  </si>
  <si>
    <t>INDC1008X04</t>
  </si>
  <si>
    <t>R4</t>
  </si>
  <si>
    <t>10K</t>
  </si>
  <si>
    <t>R5</t>
  </si>
  <si>
    <t>R6</t>
  </si>
  <si>
    <t>R7</t>
  </si>
  <si>
    <t>TPS62237DRYR</t>
  </si>
  <si>
    <t>DRY6</t>
  </si>
  <si>
    <t>U$1</t>
  </si>
  <si>
    <t>PCAL6408A</t>
  </si>
  <si>
    <t>XQFN16V2</t>
  </si>
  <si>
    <t>U$2</t>
  </si>
  <si>
    <t>SN74CB3T16211</t>
  </si>
  <si>
    <t>56TVSOP</t>
  </si>
  <si>
    <t>U$3</t>
  </si>
  <si>
    <t>74AHCT125</t>
  </si>
  <si>
    <t>14DHVQFN</t>
  </si>
  <si>
    <t>U$4</t>
  </si>
  <si>
    <t>74AHCT541ADHVQFN-EP</t>
  </si>
  <si>
    <t>DHVQFN-EP</t>
  </si>
  <si>
    <t>item</t>
  </si>
  <si>
    <t>size</t>
  </si>
  <si>
    <t>value</t>
  </si>
  <si>
    <t>name</t>
  </si>
  <si>
    <t>Column Labels</t>
  </si>
  <si>
    <t>(blank)</t>
  </si>
  <si>
    <t>Grand Total</t>
  </si>
  <si>
    <t>Row Labels</t>
  </si>
  <si>
    <t>Count of name</t>
  </si>
  <si>
    <t>line item</t>
  </si>
  <si>
    <t>mouser part</t>
  </si>
  <si>
    <t>81-GRM155R61A104JA1D</t>
  </si>
  <si>
    <t>manufacturer part</t>
  </si>
  <si>
    <t>GRM155R61A104JA01D</t>
  </si>
  <si>
    <t>0402 0.1uF 5%</t>
  </si>
  <si>
    <t>0402 4.7uF 10% X5R 6.3v</t>
  </si>
  <si>
    <t>Notes</t>
  </si>
  <si>
    <t>Must be xr5 or x7r</t>
  </si>
  <si>
    <t>Recommended on data sheet</t>
  </si>
  <si>
    <t>81-GRM155R60J475ME8D</t>
  </si>
  <si>
    <t>GRM155R60J475ME87D</t>
  </si>
  <si>
    <t>Recommended on data sheet - 4.7uF intentional!</t>
  </si>
  <si>
    <t>989-10M02SCU169C8G</t>
  </si>
  <si>
    <t>10M02SCU169C8G</t>
  </si>
  <si>
    <t>LMV339IRUCR</t>
  </si>
  <si>
    <t>595-LMV339IRUCR</t>
  </si>
  <si>
    <t>max10 fpga</t>
  </si>
  <si>
    <t>comparator</t>
  </si>
  <si>
    <t>80-CA064X103K1RAUTO</t>
  </si>
  <si>
    <t>CA064X103K1RACAUTO</t>
  </si>
  <si>
    <t>BLM15AX601SZ1D</t>
  </si>
  <si>
    <t>81-BLM15AX601SZ1D</t>
  </si>
  <si>
    <t>0402 ferrite bead 600ohm at 100MHz</t>
  </si>
  <si>
    <t>81-LQM2HPN1R0MJ0L</t>
  </si>
  <si>
    <t>1008 1uH</t>
  </si>
  <si>
    <t>RR0510P-102-D</t>
  </si>
  <si>
    <t>754-RR0510P-102D</t>
  </si>
  <si>
    <t>0402 1k</t>
  </si>
  <si>
    <t>754-RR0510P-222D</t>
  </si>
  <si>
    <t>RR0510P-222-D</t>
  </si>
  <si>
    <t>0402 2.2k 0.5%</t>
  </si>
  <si>
    <t>1% or better</t>
  </si>
  <si>
    <t>754-RR0510P-112D</t>
  </si>
  <si>
    <t>RR0510P-112-D</t>
  </si>
  <si>
    <t>0402 1.1k 0.5%</t>
  </si>
  <si>
    <t>754-RR0510P-103D</t>
  </si>
  <si>
    <t>RR0510P-103-D</t>
  </si>
  <si>
    <t>0402 10k</t>
  </si>
  <si>
    <t>595-TPS62237DRYR</t>
  </si>
  <si>
    <t>REG TPS62237</t>
  </si>
  <si>
    <t>774-742C083152JP</t>
  </si>
  <si>
    <t>742C083152JP</t>
  </si>
  <si>
    <t>cap array 100volts .01uF 10% X7R AUTO</t>
  </si>
  <si>
    <t>res array 1.5kohm</t>
  </si>
  <si>
    <t>771-PCAL6408AHKX</t>
  </si>
  <si>
    <t>PCAL6408AHKX</t>
  </si>
  <si>
    <t>io exp pcal6408</t>
  </si>
  <si>
    <t>595-SN74CB3T16211DGV</t>
  </si>
  <si>
    <t>SN74CB3T16211DGVR</t>
  </si>
  <si>
    <t>level conv</t>
  </si>
  <si>
    <t>771-74AHCT125BQ-G</t>
  </si>
  <si>
    <t>74AHCT125BQ,115</t>
  </si>
  <si>
    <t>buffer ttl level in x4 5v</t>
  </si>
  <si>
    <t>771-AHCT541BQ115</t>
  </si>
  <si>
    <t>74AHCT541BQ,115</t>
  </si>
  <si>
    <t>buffer ttl level in x8 5v</t>
  </si>
  <si>
    <t>710-61300711121</t>
  </si>
  <si>
    <t>7 pin 2.54mm header</t>
  </si>
  <si>
    <t>200-TS120TAA</t>
  </si>
  <si>
    <t>TS-120-T-AA</t>
  </si>
  <si>
    <t>20 pin machine header 2.54mm</t>
  </si>
  <si>
    <t>200-TSW10308SD</t>
  </si>
  <si>
    <t>TSW-103-08-S-D</t>
  </si>
  <si>
    <t>2x3 custom jtag</t>
  </si>
  <si>
    <t>Connect to usb blaster (custom pinout) and slot in to program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</si>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</sst>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k Watson" refreshedDate="43702.736656712965" createdVersion="4" refreshedVersion="4" minRefreshableVersion="3" recordCount="27">
  <cacheSource type="worksheet">
    <worksheetSource ref="A1:F28" sheet="pokeymax2"/>
  </cacheSource>
  <cacheFields count="6">
    <cacheField name="name" numFmtId="0">
      <sharedItems/>
    </cacheField>
    <cacheField name="x" numFmtId="0">
      <sharedItems containsSemiMixedTypes="0" containsString="0" containsNumber="1" minValue="9.91" maxValue="28.5"/>
    </cacheField>
    <cacheField name="y" numFmtId="0">
      <sharedItems containsSemiMixedTypes="0" containsString="0" containsNumber="1" minValue="0.84" maxValue="49.99"/>
    </cacheField>
    <cacheField name="rot" numFmtId="0">
      <sharedItems containsSemiMixedTypes="0" containsString="0" containsNumber="1" containsInteger="1" minValue="0" maxValue="270"/>
    </cacheField>
    <cacheField name="value" numFmtId="0">
      <sharedItems count="18">
        <s v="0.1uF"/>
        <s v="2.2uF"/>
        <s v="4.7uF"/>
        <s v="4.7nF"/>
        <s v="LM339RUC14"/>
        <s v="R0402"/>
        <s v="LQM2HPN1R0MJ0L"/>
        <s v="MAX10"/>
        <s v="1K"/>
        <s v="2k2"/>
        <s v="1k1"/>
        <s v="10K"/>
        <s v="TPS62237DRYR"/>
        <s v="3k3"/>
        <s v="PCAL6408A"/>
        <s v="SN74CB3T16211"/>
        <s v="74AHCT125"/>
        <s v="74AHCT541ADHVQFN-EP"/>
      </sharedItems>
    </cacheField>
    <cacheField name="size" numFmtId="0">
      <sharedItems containsBlank="1" count="13">
        <s v="C0402"/>
        <s v="R1206-8"/>
        <s v="RUC14"/>
        <m/>
        <s v="INDC1008X04"/>
        <s v="U169SMALL"/>
        <s v="R0402"/>
        <s v="DRY6"/>
        <s v="742-8"/>
        <s v="XQFN16V2"/>
        <s v="56TVSOP"/>
        <s v="14DHVQFN"/>
        <s v="DHVQFN-E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C1"/>
    <n v="28.5"/>
    <n v="3.35"/>
    <n v="270"/>
    <x v="0"/>
    <x v="0"/>
  </r>
  <r>
    <s v="C2"/>
    <n v="13.67"/>
    <n v="2.79"/>
    <n v="270"/>
    <x v="1"/>
    <x v="0"/>
  </r>
  <r>
    <s v="C3"/>
    <n v="16"/>
    <n v="0.84"/>
    <n v="180"/>
    <x v="2"/>
    <x v="0"/>
  </r>
  <r>
    <s v="C4"/>
    <n v="18.72"/>
    <n v="45.92"/>
    <n v="180"/>
    <x v="0"/>
    <x v="0"/>
  </r>
  <r>
    <s v="C5"/>
    <n v="10.41"/>
    <n v="22.5"/>
    <n v="90"/>
    <x v="0"/>
    <x v="0"/>
  </r>
  <r>
    <s v="C6"/>
    <n v="10.41"/>
    <n v="41.4"/>
    <n v="270"/>
    <x v="0"/>
    <x v="0"/>
  </r>
  <r>
    <s v="C7"/>
    <n v="15.26"/>
    <n v="11.72"/>
    <n v="270"/>
    <x v="0"/>
    <x v="0"/>
  </r>
  <r>
    <s v="C8"/>
    <n v="13.94"/>
    <n v="11.73"/>
    <n v="270"/>
    <x v="0"/>
    <x v="0"/>
  </r>
  <r>
    <s v="CN1"/>
    <n v="23.47"/>
    <n v="45.87"/>
    <n v="180"/>
    <x v="3"/>
    <x v="1"/>
  </r>
  <r>
    <s v="COMP1"/>
    <n v="18.43"/>
    <n v="11.75"/>
    <n v="0"/>
    <x v="4"/>
    <x v="2"/>
  </r>
  <r>
    <s v="COMP2"/>
    <n v="22.52"/>
    <n v="11.75"/>
    <n v="0"/>
    <x v="4"/>
    <x v="2"/>
  </r>
  <r>
    <s v="FB1"/>
    <n v="10.41"/>
    <n v="19.350000000000001"/>
    <n v="90"/>
    <x v="5"/>
    <x v="3"/>
  </r>
  <r>
    <s v="L1"/>
    <n v="18.670000000000002"/>
    <n v="2.84"/>
    <n v="270"/>
    <x v="6"/>
    <x v="4"/>
  </r>
  <r>
    <s v="MAX10"/>
    <n v="19.600000000000001"/>
    <n v="20"/>
    <n v="0"/>
    <x v="7"/>
    <x v="5"/>
  </r>
  <r>
    <s v="R1"/>
    <n v="10.41"/>
    <n v="34.54"/>
    <n v="90"/>
    <x v="8"/>
    <x v="6"/>
  </r>
  <r>
    <s v="R2"/>
    <n v="15.37"/>
    <n v="8.3800000000000008"/>
    <n v="270"/>
    <x v="9"/>
    <x v="6"/>
  </r>
  <r>
    <s v="R3"/>
    <n v="14.06"/>
    <n v="8.3800000000000008"/>
    <n v="90"/>
    <x v="10"/>
    <x v="6"/>
  </r>
  <r>
    <s v="R4"/>
    <n v="10.41"/>
    <n v="31.52"/>
    <n v="90"/>
    <x v="11"/>
    <x v="6"/>
  </r>
  <r>
    <s v="R5"/>
    <n v="10.41"/>
    <n v="27.1"/>
    <n v="270"/>
    <x v="11"/>
    <x v="6"/>
  </r>
  <r>
    <s v="R6"/>
    <n v="9.91"/>
    <n v="49.99"/>
    <n v="270"/>
    <x v="11"/>
    <x v="6"/>
  </r>
  <r>
    <s v="R7"/>
    <n v="13.87"/>
    <n v="46.02"/>
    <n v="90"/>
    <x v="11"/>
    <x v="6"/>
  </r>
  <r>
    <s v="REG1"/>
    <n v="16"/>
    <n v="2.64"/>
    <n v="270"/>
    <x v="12"/>
    <x v="7"/>
  </r>
  <r>
    <s v="RN1"/>
    <n v="23.48"/>
    <n v="42.14"/>
    <n v="0"/>
    <x v="13"/>
    <x v="8"/>
  </r>
  <r>
    <s v="U$1"/>
    <n v="23.78"/>
    <n v="2.34"/>
    <n v="0"/>
    <x v="14"/>
    <x v="9"/>
  </r>
  <r>
    <s v="U$2"/>
    <n v="20"/>
    <n v="31.2"/>
    <n v="90"/>
    <x v="15"/>
    <x v="10"/>
  </r>
  <r>
    <s v="U$3"/>
    <n v="18.7"/>
    <n v="43.29"/>
    <n v="0"/>
    <x v="16"/>
    <x v="11"/>
  </r>
  <r>
    <s v="U$4"/>
    <n v="19.95"/>
    <n v="7.58"/>
    <n v="90"/>
    <x v="17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O23" firstHeaderRow="1" firstDataRow="2" firstDataCol="1"/>
  <pivotFields count="6">
    <pivotField dataField="1" showAll="0"/>
    <pivotField showAll="0"/>
    <pivotField showAll="0"/>
    <pivotField showAll="0"/>
    <pivotField axis="axisRow" showAll="0">
      <items count="19">
        <item x="0"/>
        <item x="11"/>
        <item x="8"/>
        <item x="10"/>
        <item x="1"/>
        <item x="9"/>
        <item x="13"/>
        <item x="3"/>
        <item x="2"/>
        <item x="16"/>
        <item x="17"/>
        <item x="4"/>
        <item x="6"/>
        <item x="7"/>
        <item x="14"/>
        <item x="5"/>
        <item x="15"/>
        <item x="12"/>
        <item t="default"/>
      </items>
    </pivotField>
    <pivotField axis="axisCol" showAll="0">
      <items count="14">
        <item x="11"/>
        <item x="10"/>
        <item x="8"/>
        <item x="0"/>
        <item x="12"/>
        <item x="7"/>
        <item x="4"/>
        <item x="6"/>
        <item x="1"/>
        <item x="2"/>
        <item x="5"/>
        <item x="9"/>
        <item x="3"/>
        <item t="default"/>
      </items>
    </pivotField>
  </pivotFields>
  <rowFields count="1">
    <field x="4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5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unt of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2" workbookViewId="0">
      <selection activeCell="G20" sqref="G20"/>
    </sheetView>
  </sheetViews>
  <sheetFormatPr defaultRowHeight="14.4" x14ac:dyDescent="0.55000000000000004"/>
  <sheetData>
    <row r="1" spans="1:1" x14ac:dyDescent="0.55000000000000004">
      <c r="A1" t="s">
        <v>32</v>
      </c>
    </row>
    <row r="2" spans="1:1" x14ac:dyDescent="0.55000000000000004">
      <c r="A2" t="s">
        <v>43</v>
      </c>
    </row>
    <row r="3" spans="1:1" x14ac:dyDescent="0.55000000000000004">
      <c r="A3" t="s">
        <v>53</v>
      </c>
    </row>
    <row r="4" spans="1:1" x14ac:dyDescent="0.55000000000000004">
      <c r="A4" t="s">
        <v>52</v>
      </c>
    </row>
    <row r="5" spans="1:1" x14ac:dyDescent="0.55000000000000004">
      <c r="A5" t="s">
        <v>43</v>
      </c>
    </row>
    <row r="6" spans="1:1" x14ac:dyDescent="0.55000000000000004">
      <c r="A6" t="s">
        <v>43</v>
      </c>
    </row>
    <row r="7" spans="1:1" x14ac:dyDescent="0.55000000000000004">
      <c r="A7" t="s">
        <v>43</v>
      </c>
    </row>
    <row r="8" spans="1:1" x14ac:dyDescent="0.55000000000000004">
      <c r="A8" t="s">
        <v>43</v>
      </c>
    </row>
    <row r="9" spans="1:1" x14ac:dyDescent="0.55000000000000004">
      <c r="A9" t="s">
        <v>43</v>
      </c>
    </row>
    <row r="10" spans="1:1" x14ac:dyDescent="0.55000000000000004">
      <c r="A10" t="s">
        <v>44</v>
      </c>
    </row>
    <row r="11" spans="1:1" x14ac:dyDescent="0.55000000000000004">
      <c r="A11" t="s">
        <v>34</v>
      </c>
    </row>
    <row r="12" spans="1:1" x14ac:dyDescent="0.55000000000000004">
      <c r="A12" t="s">
        <v>34</v>
      </c>
    </row>
    <row r="13" spans="1:1" x14ac:dyDescent="0.55000000000000004">
      <c r="A13" t="s">
        <v>33</v>
      </c>
    </row>
    <row r="14" spans="1:1" x14ac:dyDescent="0.55000000000000004">
      <c r="A14" t="s">
        <v>33</v>
      </c>
    </row>
    <row r="15" spans="1:1" x14ac:dyDescent="0.55000000000000004">
      <c r="A15" t="s">
        <v>50</v>
      </c>
    </row>
    <row r="16" spans="1:1" x14ac:dyDescent="0.55000000000000004">
      <c r="A16" t="s">
        <v>39</v>
      </c>
    </row>
    <row r="17" spans="1:1" x14ac:dyDescent="0.55000000000000004">
      <c r="A17" t="s">
        <v>37</v>
      </c>
    </row>
    <row r="18" spans="1:1" x14ac:dyDescent="0.55000000000000004">
      <c r="A18" t="s">
        <v>51</v>
      </c>
    </row>
    <row r="19" spans="1:1" x14ac:dyDescent="0.55000000000000004">
      <c r="A19" t="s">
        <v>31</v>
      </c>
    </row>
    <row r="20" spans="1:1" x14ac:dyDescent="0.55000000000000004">
      <c r="A20" t="s">
        <v>30</v>
      </c>
    </row>
    <row r="21" spans="1:1" x14ac:dyDescent="0.55000000000000004">
      <c r="A21" t="s">
        <v>49</v>
      </c>
    </row>
    <row r="22" spans="1:1" x14ac:dyDescent="0.55000000000000004">
      <c r="A22" t="s">
        <v>48</v>
      </c>
    </row>
    <row r="23" spans="1:1" x14ac:dyDescent="0.55000000000000004">
      <c r="A23" t="s">
        <v>47</v>
      </c>
    </row>
    <row r="24" spans="1:1" x14ac:dyDescent="0.55000000000000004">
      <c r="A24" t="s">
        <v>38</v>
      </c>
    </row>
    <row r="25" spans="1:1" x14ac:dyDescent="0.55000000000000004">
      <c r="A25" t="s">
        <v>36</v>
      </c>
    </row>
    <row r="26" spans="1:1" x14ac:dyDescent="0.55000000000000004">
      <c r="A26" t="s">
        <v>45</v>
      </c>
    </row>
    <row r="27" spans="1:1" x14ac:dyDescent="0.55000000000000004">
      <c r="A27" t="s">
        <v>46</v>
      </c>
    </row>
    <row r="28" spans="1:1" x14ac:dyDescent="0.55000000000000004">
      <c r="A28" t="s">
        <v>55</v>
      </c>
    </row>
    <row r="29" spans="1:1" x14ac:dyDescent="0.55000000000000004">
      <c r="A29" t="s">
        <v>54</v>
      </c>
    </row>
    <row r="30" spans="1:1" x14ac:dyDescent="0.55000000000000004">
      <c r="A30" t="s">
        <v>35</v>
      </c>
    </row>
    <row r="31" spans="1:1" x14ac:dyDescent="0.55000000000000004">
      <c r="A31" t="s">
        <v>56</v>
      </c>
    </row>
    <row r="32" spans="1:1" x14ac:dyDescent="0.55000000000000004">
      <c r="A32" t="s">
        <v>56</v>
      </c>
    </row>
    <row r="35" spans="4:4" x14ac:dyDescent="0.55000000000000004">
      <c r="D3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K15" sqref="K15"/>
    </sheetView>
  </sheetViews>
  <sheetFormatPr defaultRowHeight="14.4" x14ac:dyDescent="0.55000000000000004"/>
  <cols>
    <col min="11" max="11" width="25.9453125" customWidth="1"/>
    <col min="13" max="13" width="25.9453125" customWidth="1"/>
    <col min="14" max="14" width="25.89453125" customWidth="1"/>
  </cols>
  <sheetData>
    <row r="1" spans="1:20" x14ac:dyDescent="0.55000000000000004">
      <c r="A1" s="5" t="s">
        <v>86</v>
      </c>
      <c r="B1" s="5" t="s">
        <v>40</v>
      </c>
      <c r="C1" s="5" t="s">
        <v>41</v>
      </c>
      <c r="D1" s="5" t="s">
        <v>42</v>
      </c>
      <c r="E1" s="5" t="s">
        <v>85</v>
      </c>
      <c r="F1" s="5" t="s">
        <v>84</v>
      </c>
      <c r="G1" s="5" t="s">
        <v>92</v>
      </c>
      <c r="H1" s="5" t="s">
        <v>83</v>
      </c>
      <c r="J1" s="5" t="s">
        <v>92</v>
      </c>
      <c r="K1" s="5" t="s">
        <v>93</v>
      </c>
      <c r="L1" s="5" t="s">
        <v>158</v>
      </c>
      <c r="M1" s="5" t="s">
        <v>95</v>
      </c>
      <c r="N1" s="5" t="s">
        <v>86</v>
      </c>
      <c r="O1" s="5" t="s">
        <v>99</v>
      </c>
      <c r="P1" s="5"/>
    </row>
    <row r="2" spans="1:20" x14ac:dyDescent="0.55000000000000004">
      <c r="A2" t="s">
        <v>0</v>
      </c>
      <c r="B2">
        <v>28.5</v>
      </c>
      <c r="C2">
        <v>3.35</v>
      </c>
      <c r="D2">
        <v>270</v>
      </c>
      <c r="E2" t="s">
        <v>1</v>
      </c>
      <c r="F2" t="s">
        <v>58</v>
      </c>
      <c r="G2">
        <v>1</v>
      </c>
      <c r="H2" t="str">
        <f>VLOOKUP(G2,$J$2:$N$30,5,FALSE)</f>
        <v>0402 0.1uF 5%</v>
      </c>
      <c r="J2">
        <v>1</v>
      </c>
      <c r="K2" t="s">
        <v>94</v>
      </c>
      <c r="L2">
        <v>6</v>
      </c>
      <c r="M2" t="s">
        <v>96</v>
      </c>
      <c r="N2" t="s">
        <v>97</v>
      </c>
    </row>
    <row r="3" spans="1:20" x14ac:dyDescent="0.55000000000000004">
      <c r="A3" t="s">
        <v>2</v>
      </c>
      <c r="B3">
        <v>13.67</v>
      </c>
      <c r="C3">
        <v>2.79</v>
      </c>
      <c r="D3">
        <v>270</v>
      </c>
      <c r="E3" s="4" t="s">
        <v>60</v>
      </c>
      <c r="F3" t="s">
        <v>58</v>
      </c>
      <c r="G3">
        <v>2</v>
      </c>
      <c r="H3" t="str">
        <f>VLOOKUP(G3,$J$2:$N$30,5,FALSE)</f>
        <v>0402 4.7uF 10% X5R 6.3v</v>
      </c>
      <c r="J3">
        <v>2</v>
      </c>
      <c r="K3" t="s">
        <v>102</v>
      </c>
      <c r="L3">
        <v>2</v>
      </c>
      <c r="M3" t="s">
        <v>103</v>
      </c>
      <c r="N3" t="s">
        <v>98</v>
      </c>
      <c r="O3" t="s">
        <v>104</v>
      </c>
      <c r="T3" t="s">
        <v>100</v>
      </c>
    </row>
    <row r="4" spans="1:20" x14ac:dyDescent="0.55000000000000004">
      <c r="A4" t="s">
        <v>3</v>
      </c>
      <c r="B4">
        <v>16</v>
      </c>
      <c r="C4">
        <v>0.84</v>
      </c>
      <c r="D4">
        <v>180</v>
      </c>
      <c r="E4" t="s">
        <v>60</v>
      </c>
      <c r="F4" t="s">
        <v>58</v>
      </c>
      <c r="G4">
        <v>2</v>
      </c>
      <c r="H4" t="str">
        <f>VLOOKUP(G4,$J$2:$N$30,5,FALSE)</f>
        <v>0402 4.7uF 10% X5R 6.3v</v>
      </c>
      <c r="J4">
        <v>3</v>
      </c>
      <c r="K4" t="s">
        <v>111</v>
      </c>
      <c r="L4">
        <v>1</v>
      </c>
      <c r="M4" t="s">
        <v>112</v>
      </c>
      <c r="N4" t="s">
        <v>135</v>
      </c>
    </row>
    <row r="5" spans="1:20" x14ac:dyDescent="0.55000000000000004">
      <c r="A5" t="s">
        <v>4</v>
      </c>
      <c r="B5">
        <v>18.72</v>
      </c>
      <c r="C5">
        <v>45.92</v>
      </c>
      <c r="D5">
        <v>180</v>
      </c>
      <c r="E5" t="s">
        <v>1</v>
      </c>
      <c r="F5" t="s">
        <v>58</v>
      </c>
      <c r="G5">
        <v>1</v>
      </c>
      <c r="H5" t="str">
        <f>VLOOKUP(G5,$J$2:$N$30,5,FALSE)</f>
        <v>0402 0.1uF 5%</v>
      </c>
      <c r="J5">
        <v>4</v>
      </c>
      <c r="K5" t="s">
        <v>108</v>
      </c>
      <c r="L5">
        <v>2</v>
      </c>
      <c r="M5" t="s">
        <v>107</v>
      </c>
      <c r="N5" t="s">
        <v>110</v>
      </c>
    </row>
    <row r="6" spans="1:20" x14ac:dyDescent="0.55000000000000004">
      <c r="A6" t="s">
        <v>5</v>
      </c>
      <c r="B6">
        <v>10.41</v>
      </c>
      <c r="C6">
        <v>22.5</v>
      </c>
      <c r="D6">
        <v>90</v>
      </c>
      <c r="E6" t="s">
        <v>1</v>
      </c>
      <c r="F6" t="s">
        <v>58</v>
      </c>
      <c r="G6">
        <v>1</v>
      </c>
      <c r="H6" t="str">
        <f>VLOOKUP(G6,$J$2:$N$30,5,FALSE)</f>
        <v>0402 0.1uF 5%</v>
      </c>
      <c r="J6">
        <v>5</v>
      </c>
      <c r="K6" t="s">
        <v>114</v>
      </c>
      <c r="L6">
        <v>1</v>
      </c>
      <c r="M6" t="s">
        <v>113</v>
      </c>
      <c r="N6" t="s">
        <v>115</v>
      </c>
    </row>
    <row r="7" spans="1:20" x14ac:dyDescent="0.55000000000000004">
      <c r="A7" t="s">
        <v>6</v>
      </c>
      <c r="B7">
        <v>10.41</v>
      </c>
      <c r="C7">
        <v>41.4</v>
      </c>
      <c r="D7">
        <v>270</v>
      </c>
      <c r="E7" t="s">
        <v>1</v>
      </c>
      <c r="F7" t="s">
        <v>58</v>
      </c>
      <c r="G7">
        <v>1</v>
      </c>
      <c r="H7" t="str">
        <f>VLOOKUP(G7,$J$2:$N$30,5,FALSE)</f>
        <v>0402 0.1uF 5%</v>
      </c>
      <c r="J7">
        <v>6</v>
      </c>
      <c r="K7" t="s">
        <v>116</v>
      </c>
      <c r="L7">
        <v>1</v>
      </c>
      <c r="M7" t="s">
        <v>62</v>
      </c>
      <c r="N7" t="s">
        <v>117</v>
      </c>
      <c r="O7" t="s">
        <v>101</v>
      </c>
    </row>
    <row r="8" spans="1:20" x14ac:dyDescent="0.55000000000000004">
      <c r="A8" t="s">
        <v>7</v>
      </c>
      <c r="B8">
        <v>15.26</v>
      </c>
      <c r="C8">
        <v>11.72</v>
      </c>
      <c r="D8">
        <v>270</v>
      </c>
      <c r="E8" t="s">
        <v>1</v>
      </c>
      <c r="F8" t="s">
        <v>58</v>
      </c>
      <c r="G8">
        <v>1</v>
      </c>
      <c r="H8" t="str">
        <f>VLOOKUP(G8,$J$2:$N$30,5,FALSE)</f>
        <v>0402 0.1uF 5%</v>
      </c>
      <c r="J8">
        <v>7</v>
      </c>
      <c r="K8" t="s">
        <v>105</v>
      </c>
      <c r="L8">
        <v>1</v>
      </c>
      <c r="M8" t="s">
        <v>106</v>
      </c>
      <c r="N8" t="s">
        <v>109</v>
      </c>
    </row>
    <row r="9" spans="1:20" x14ac:dyDescent="0.55000000000000004">
      <c r="A9" t="s">
        <v>8</v>
      </c>
      <c r="B9">
        <v>13.94</v>
      </c>
      <c r="C9">
        <v>11.73</v>
      </c>
      <c r="D9">
        <v>270</v>
      </c>
      <c r="E9" t="s">
        <v>1</v>
      </c>
      <c r="F9" t="s">
        <v>58</v>
      </c>
      <c r="G9">
        <v>1</v>
      </c>
      <c r="H9" t="str">
        <f>VLOOKUP(G9,$J$2:$N$30,5,FALSE)</f>
        <v>0402 0.1uF 5%</v>
      </c>
      <c r="J9">
        <v>8</v>
      </c>
      <c r="K9" t="s">
        <v>119</v>
      </c>
      <c r="L9">
        <v>1</v>
      </c>
      <c r="M9" t="s">
        <v>118</v>
      </c>
      <c r="N9" t="s">
        <v>120</v>
      </c>
    </row>
    <row r="10" spans="1:20" x14ac:dyDescent="0.55000000000000004">
      <c r="A10" t="s">
        <v>9</v>
      </c>
      <c r="B10">
        <v>23.47</v>
      </c>
      <c r="C10">
        <v>45.87</v>
      </c>
      <c r="D10">
        <v>180</v>
      </c>
      <c r="E10" t="s">
        <v>10</v>
      </c>
      <c r="F10" t="s">
        <v>11</v>
      </c>
      <c r="G10">
        <v>3</v>
      </c>
      <c r="H10" t="str">
        <f>VLOOKUP(G10,$J$2:$N$30,5,FALSE)</f>
        <v>cap array 100volts .01uF 10% X7R AUTO</v>
      </c>
      <c r="J10">
        <v>9</v>
      </c>
      <c r="K10" t="s">
        <v>121</v>
      </c>
      <c r="L10">
        <v>1</v>
      </c>
      <c r="M10" t="s">
        <v>122</v>
      </c>
      <c r="N10" t="s">
        <v>123</v>
      </c>
      <c r="O10" t="s">
        <v>124</v>
      </c>
    </row>
    <row r="11" spans="1:20" x14ac:dyDescent="0.55000000000000004">
      <c r="A11" t="s">
        <v>12</v>
      </c>
      <c r="B11">
        <v>18.43</v>
      </c>
      <c r="C11">
        <v>11.75</v>
      </c>
      <c r="D11">
        <v>0</v>
      </c>
      <c r="E11" t="s">
        <v>13</v>
      </c>
      <c r="F11" t="s">
        <v>14</v>
      </c>
      <c r="G11">
        <v>4</v>
      </c>
      <c r="H11" t="str">
        <f>VLOOKUP(G11,$J$2:$N$30,5,FALSE)</f>
        <v>comparator</v>
      </c>
      <c r="J11">
        <v>10</v>
      </c>
      <c r="K11" t="s">
        <v>125</v>
      </c>
      <c r="L11">
        <v>1</v>
      </c>
      <c r="M11" t="s">
        <v>126</v>
      </c>
      <c r="N11" t="s">
        <v>127</v>
      </c>
      <c r="O11" t="s">
        <v>124</v>
      </c>
    </row>
    <row r="12" spans="1:20" x14ac:dyDescent="0.55000000000000004">
      <c r="A12" t="s">
        <v>15</v>
      </c>
      <c r="B12">
        <v>22.52</v>
      </c>
      <c r="C12">
        <v>11.75</v>
      </c>
      <c r="D12">
        <v>0</v>
      </c>
      <c r="E12" t="s">
        <v>13</v>
      </c>
      <c r="F12" t="s">
        <v>14</v>
      </c>
      <c r="G12">
        <v>4</v>
      </c>
      <c r="H12" t="str">
        <f>VLOOKUP(G12,$J$2:$N$30,5,FALSE)</f>
        <v>comparator</v>
      </c>
      <c r="J12">
        <v>11</v>
      </c>
      <c r="K12" t="s">
        <v>128</v>
      </c>
      <c r="L12">
        <v>4</v>
      </c>
      <c r="M12" t="s">
        <v>129</v>
      </c>
      <c r="N12" t="s">
        <v>130</v>
      </c>
    </row>
    <row r="13" spans="1:20" x14ac:dyDescent="0.55000000000000004">
      <c r="A13" t="s">
        <v>16</v>
      </c>
      <c r="B13">
        <v>10.41</v>
      </c>
      <c r="C13">
        <v>19.350000000000001</v>
      </c>
      <c r="D13">
        <v>90</v>
      </c>
      <c r="E13" t="s">
        <v>61</v>
      </c>
      <c r="G13">
        <v>5</v>
      </c>
      <c r="H13" t="str">
        <f>VLOOKUP(G13,$J$2:$N$30,5,FALSE)</f>
        <v>0402 ferrite bead 600ohm at 100MHz</v>
      </c>
      <c r="J13">
        <v>12</v>
      </c>
      <c r="K13" t="s">
        <v>131</v>
      </c>
      <c r="L13">
        <v>1</v>
      </c>
      <c r="M13" t="s">
        <v>69</v>
      </c>
      <c r="N13" t="s">
        <v>132</v>
      </c>
    </row>
    <row r="14" spans="1:20" x14ac:dyDescent="0.55000000000000004">
      <c r="A14" t="s">
        <v>17</v>
      </c>
      <c r="B14">
        <v>18.670000000000002</v>
      </c>
      <c r="C14">
        <v>2.84</v>
      </c>
      <c r="D14">
        <v>270</v>
      </c>
      <c r="E14" t="s">
        <v>62</v>
      </c>
      <c r="F14" t="s">
        <v>63</v>
      </c>
      <c r="G14">
        <v>6</v>
      </c>
      <c r="H14" t="str">
        <f>VLOOKUP(G14,$J$2:$N$30,5,FALSE)</f>
        <v>1008 1uH</v>
      </c>
      <c r="J14">
        <v>13</v>
      </c>
      <c r="K14" t="s">
        <v>133</v>
      </c>
      <c r="L14">
        <v>1</v>
      </c>
      <c r="M14" t="s">
        <v>134</v>
      </c>
      <c r="N14" t="s">
        <v>136</v>
      </c>
    </row>
    <row r="15" spans="1:20" x14ac:dyDescent="0.55000000000000004">
      <c r="A15" t="s">
        <v>18</v>
      </c>
      <c r="B15">
        <v>19.600000000000001</v>
      </c>
      <c r="C15">
        <v>20</v>
      </c>
      <c r="D15">
        <v>0</v>
      </c>
      <c r="E15" t="s">
        <v>18</v>
      </c>
      <c r="F15" t="s">
        <v>19</v>
      </c>
      <c r="G15">
        <v>7</v>
      </c>
      <c r="H15" t="str">
        <f>VLOOKUP(G15,$J$2:$N$30,5,FALSE)</f>
        <v>max10 fpga</v>
      </c>
      <c r="J15">
        <v>14</v>
      </c>
      <c r="K15" t="s">
        <v>137</v>
      </c>
      <c r="L15">
        <v>1</v>
      </c>
      <c r="M15" t="s">
        <v>138</v>
      </c>
      <c r="N15" t="s">
        <v>139</v>
      </c>
    </row>
    <row r="16" spans="1:20" x14ac:dyDescent="0.55000000000000004">
      <c r="A16" t="s">
        <v>20</v>
      </c>
      <c r="B16">
        <v>10.41</v>
      </c>
      <c r="C16">
        <v>34.54</v>
      </c>
      <c r="D16">
        <v>90</v>
      </c>
      <c r="E16" t="s">
        <v>21</v>
      </c>
      <c r="F16" t="s">
        <v>61</v>
      </c>
      <c r="G16">
        <v>8</v>
      </c>
      <c r="H16" t="str">
        <f>VLOOKUP(G16,$J$2:$N$30,5,FALSE)</f>
        <v>0402 1k</v>
      </c>
      <c r="J16">
        <v>15</v>
      </c>
      <c r="K16" t="s">
        <v>140</v>
      </c>
      <c r="L16">
        <v>1</v>
      </c>
      <c r="M16" t="s">
        <v>141</v>
      </c>
      <c r="N16" t="s">
        <v>142</v>
      </c>
    </row>
    <row r="17" spans="1:15" x14ac:dyDescent="0.55000000000000004">
      <c r="A17" t="s">
        <v>22</v>
      </c>
      <c r="B17">
        <v>15.37</v>
      </c>
      <c r="C17">
        <v>8.3800000000000008</v>
      </c>
      <c r="D17">
        <v>270</v>
      </c>
      <c r="E17" t="s">
        <v>23</v>
      </c>
      <c r="F17" t="s">
        <v>61</v>
      </c>
      <c r="G17">
        <v>9</v>
      </c>
      <c r="H17" t="str">
        <f>VLOOKUP(G17,$J$2:$N$30,5,FALSE)</f>
        <v>0402 2.2k 0.5%</v>
      </c>
      <c r="J17">
        <v>16</v>
      </c>
      <c r="K17" t="s">
        <v>143</v>
      </c>
      <c r="L17">
        <v>1</v>
      </c>
      <c r="M17" t="s">
        <v>144</v>
      </c>
      <c r="N17" t="s">
        <v>145</v>
      </c>
    </row>
    <row r="18" spans="1:15" x14ac:dyDescent="0.55000000000000004">
      <c r="A18" t="s">
        <v>24</v>
      </c>
      <c r="B18">
        <v>14.06</v>
      </c>
      <c r="C18">
        <v>8.3800000000000008</v>
      </c>
      <c r="D18">
        <v>90</v>
      </c>
      <c r="E18" t="s">
        <v>25</v>
      </c>
      <c r="F18" t="s">
        <v>61</v>
      </c>
      <c r="G18">
        <v>10</v>
      </c>
      <c r="H18" t="str">
        <f>VLOOKUP(G18,$J$2:$N$30,5,FALSE)</f>
        <v>0402 1.1k 0.5%</v>
      </c>
      <c r="J18">
        <v>17</v>
      </c>
      <c r="K18" t="s">
        <v>146</v>
      </c>
      <c r="L18">
        <v>1</v>
      </c>
      <c r="M18" t="s">
        <v>147</v>
      </c>
      <c r="N18" t="s">
        <v>148</v>
      </c>
    </row>
    <row r="19" spans="1:15" x14ac:dyDescent="0.55000000000000004">
      <c r="A19" t="s">
        <v>64</v>
      </c>
      <c r="B19">
        <v>10.41</v>
      </c>
      <c r="C19">
        <v>31.52</v>
      </c>
      <c r="D19">
        <v>90</v>
      </c>
      <c r="E19" t="s">
        <v>65</v>
      </c>
      <c r="F19" t="s">
        <v>61</v>
      </c>
      <c r="G19">
        <v>11</v>
      </c>
      <c r="H19" t="str">
        <f>VLOOKUP(G19,$J$2:$N$30,5,FALSE)</f>
        <v>0402 10k</v>
      </c>
      <c r="J19" s="4">
        <v>18</v>
      </c>
      <c r="K19" t="s">
        <v>149</v>
      </c>
      <c r="L19" s="4">
        <v>1</v>
      </c>
      <c r="M19">
        <v>61300711121</v>
      </c>
      <c r="N19" t="s">
        <v>150</v>
      </c>
    </row>
    <row r="20" spans="1:15" x14ac:dyDescent="0.55000000000000004">
      <c r="A20" t="s">
        <v>66</v>
      </c>
      <c r="B20">
        <v>10.41</v>
      </c>
      <c r="C20">
        <v>27.1</v>
      </c>
      <c r="D20">
        <v>270</v>
      </c>
      <c r="E20" t="s">
        <v>65</v>
      </c>
      <c r="F20" t="s">
        <v>61</v>
      </c>
      <c r="G20">
        <v>11</v>
      </c>
      <c r="H20" t="str">
        <f>VLOOKUP(G20,$J$2:$N$30,5,FALSE)</f>
        <v>0402 10k</v>
      </c>
      <c r="J20" s="4">
        <v>19</v>
      </c>
      <c r="K20" t="s">
        <v>151</v>
      </c>
      <c r="L20" s="4">
        <v>2</v>
      </c>
      <c r="M20" t="s">
        <v>152</v>
      </c>
      <c r="N20" t="s">
        <v>153</v>
      </c>
    </row>
    <row r="21" spans="1:15" x14ac:dyDescent="0.55000000000000004">
      <c r="A21" t="s">
        <v>67</v>
      </c>
      <c r="B21">
        <v>9.91</v>
      </c>
      <c r="C21">
        <v>49.99</v>
      </c>
      <c r="D21">
        <v>270</v>
      </c>
      <c r="E21" t="s">
        <v>65</v>
      </c>
      <c r="F21" t="s">
        <v>61</v>
      </c>
      <c r="G21">
        <v>11</v>
      </c>
      <c r="H21" t="str">
        <f>VLOOKUP(G21,$J$2:$N$30,5,FALSE)</f>
        <v>0402 10k</v>
      </c>
      <c r="J21" s="4">
        <v>20</v>
      </c>
      <c r="K21" t="s">
        <v>154</v>
      </c>
      <c r="L21" s="4">
        <v>1</v>
      </c>
      <c r="M21" t="s">
        <v>155</v>
      </c>
      <c r="N21" t="s">
        <v>156</v>
      </c>
      <c r="O21" t="s">
        <v>157</v>
      </c>
    </row>
    <row r="22" spans="1:15" x14ac:dyDescent="0.55000000000000004">
      <c r="A22" t="s">
        <v>68</v>
      </c>
      <c r="B22">
        <v>13.87</v>
      </c>
      <c r="C22">
        <v>46.02</v>
      </c>
      <c r="D22">
        <v>90</v>
      </c>
      <c r="E22" t="s">
        <v>65</v>
      </c>
      <c r="F22" t="s">
        <v>61</v>
      </c>
      <c r="G22">
        <v>11</v>
      </c>
      <c r="H22" t="str">
        <f>VLOOKUP(G22,$J$2:$N$30,5,FALSE)</f>
        <v>0402 10k</v>
      </c>
    </row>
    <row r="23" spans="1:15" x14ac:dyDescent="0.55000000000000004">
      <c r="A23" t="s">
        <v>26</v>
      </c>
      <c r="B23">
        <v>16</v>
      </c>
      <c r="C23">
        <v>2.64</v>
      </c>
      <c r="D23">
        <v>270</v>
      </c>
      <c r="E23" t="s">
        <v>69</v>
      </c>
      <c r="F23" t="s">
        <v>70</v>
      </c>
      <c r="G23">
        <v>12</v>
      </c>
      <c r="H23" t="str">
        <f>VLOOKUP(G23,$J$2:$N$30,5,FALSE)</f>
        <v>REG TPS62237</v>
      </c>
    </row>
    <row r="24" spans="1:15" x14ac:dyDescent="0.55000000000000004">
      <c r="A24" t="s">
        <v>27</v>
      </c>
      <c r="B24">
        <v>23.48</v>
      </c>
      <c r="C24">
        <v>42.14</v>
      </c>
      <c r="D24">
        <v>0</v>
      </c>
      <c r="E24" t="s">
        <v>28</v>
      </c>
      <c r="F24" t="s">
        <v>29</v>
      </c>
      <c r="G24">
        <v>13</v>
      </c>
      <c r="H24" t="str">
        <f>VLOOKUP(G24,$J$2:$N$30,5,FALSE)</f>
        <v>res array 1.5kohm</v>
      </c>
    </row>
    <row r="25" spans="1:15" x14ac:dyDescent="0.55000000000000004">
      <c r="A25" t="s">
        <v>71</v>
      </c>
      <c r="B25">
        <v>23.78</v>
      </c>
      <c r="C25">
        <v>2.34</v>
      </c>
      <c r="D25">
        <v>0</v>
      </c>
      <c r="E25" t="s">
        <v>72</v>
      </c>
      <c r="F25" t="s">
        <v>73</v>
      </c>
      <c r="G25">
        <v>14</v>
      </c>
      <c r="H25" t="str">
        <f>VLOOKUP(G25,$J$2:$N$30,5,FALSE)</f>
        <v>io exp pcal6408</v>
      </c>
    </row>
    <row r="26" spans="1:15" x14ac:dyDescent="0.55000000000000004">
      <c r="A26" t="s">
        <v>74</v>
      </c>
      <c r="B26">
        <v>20</v>
      </c>
      <c r="C26">
        <v>31.2</v>
      </c>
      <c r="D26">
        <v>90</v>
      </c>
      <c r="E26" t="s">
        <v>75</v>
      </c>
      <c r="F26" t="s">
        <v>76</v>
      </c>
      <c r="G26">
        <v>15</v>
      </c>
      <c r="H26" t="str">
        <f>VLOOKUP(G26,$J$2:$N$30,5,FALSE)</f>
        <v>level conv</v>
      </c>
    </row>
    <row r="27" spans="1:15" x14ac:dyDescent="0.55000000000000004">
      <c r="A27" t="s">
        <v>77</v>
      </c>
      <c r="B27">
        <v>18.7</v>
      </c>
      <c r="C27">
        <v>43.29</v>
      </c>
      <c r="D27">
        <v>0</v>
      </c>
      <c r="E27" t="s">
        <v>78</v>
      </c>
      <c r="F27" t="s">
        <v>79</v>
      </c>
      <c r="G27">
        <v>16</v>
      </c>
      <c r="H27" t="str">
        <f>VLOOKUP(G27,$J$2:$N$30,5,FALSE)</f>
        <v>buffer ttl level in x4 5v</v>
      </c>
    </row>
    <row r="28" spans="1:15" x14ac:dyDescent="0.55000000000000004">
      <c r="A28" t="s">
        <v>80</v>
      </c>
      <c r="B28">
        <v>19.95</v>
      </c>
      <c r="C28">
        <v>7.58</v>
      </c>
      <c r="D28">
        <v>90</v>
      </c>
      <c r="E28" t="s">
        <v>81</v>
      </c>
      <c r="F28" t="s">
        <v>82</v>
      </c>
      <c r="G28">
        <v>17</v>
      </c>
      <c r="H28" t="str">
        <f>VLOOKUP(G28,$J$2:$N$30,5,FALSE)</f>
        <v>buffer ttl level in x8 5v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C16" sqref="C16"/>
    </sheetView>
  </sheetViews>
  <sheetFormatPr defaultRowHeight="14.4" x14ac:dyDescent="0.55000000000000004"/>
  <cols>
    <col min="1" max="1" width="20.734375" bestFit="1" customWidth="1"/>
    <col min="2" max="2" width="14.68359375" bestFit="1" customWidth="1"/>
    <col min="3" max="3" width="8.05078125" bestFit="1" customWidth="1"/>
    <col min="4" max="4" width="5.26171875" bestFit="1" customWidth="1"/>
    <col min="5" max="5" width="5.734375" bestFit="1" customWidth="1"/>
    <col min="6" max="6" width="10.3125" bestFit="1" customWidth="1"/>
    <col min="7" max="7" width="5" bestFit="1" customWidth="1"/>
    <col min="8" max="8" width="11.7890625" bestFit="1" customWidth="1"/>
    <col min="9" max="9" width="5.7890625" bestFit="1" customWidth="1"/>
    <col min="10" max="10" width="7.3671875" bestFit="1" customWidth="1"/>
    <col min="11" max="11" width="6.1015625" bestFit="1" customWidth="1"/>
    <col min="12" max="12" width="10.3671875" bestFit="1" customWidth="1"/>
    <col min="13" max="13" width="9.3671875" bestFit="1" customWidth="1"/>
    <col min="14" max="14" width="6.41796875" bestFit="1" customWidth="1"/>
    <col min="15" max="15" width="10.20703125" bestFit="1" customWidth="1"/>
  </cols>
  <sheetData>
    <row r="3" spans="1:15" x14ac:dyDescent="0.55000000000000004">
      <c r="A3" s="1" t="s">
        <v>91</v>
      </c>
      <c r="B3" s="1" t="s">
        <v>87</v>
      </c>
    </row>
    <row r="4" spans="1:15" x14ac:dyDescent="0.55000000000000004">
      <c r="A4" s="1" t="s">
        <v>90</v>
      </c>
      <c r="B4" t="s">
        <v>79</v>
      </c>
      <c r="C4" t="s">
        <v>76</v>
      </c>
      <c r="D4" t="s">
        <v>29</v>
      </c>
      <c r="E4" t="s">
        <v>58</v>
      </c>
      <c r="F4" t="s">
        <v>82</v>
      </c>
      <c r="G4" t="s">
        <v>70</v>
      </c>
      <c r="H4" t="s">
        <v>63</v>
      </c>
      <c r="I4" t="s">
        <v>61</v>
      </c>
      <c r="J4" t="s">
        <v>11</v>
      </c>
      <c r="K4" t="s">
        <v>14</v>
      </c>
      <c r="L4" t="s">
        <v>19</v>
      </c>
      <c r="M4" t="s">
        <v>73</v>
      </c>
      <c r="N4" t="s">
        <v>88</v>
      </c>
      <c r="O4" t="s">
        <v>89</v>
      </c>
    </row>
    <row r="5" spans="1:15" x14ac:dyDescent="0.55000000000000004">
      <c r="A5" s="2" t="s">
        <v>1</v>
      </c>
      <c r="B5" s="3"/>
      <c r="C5" s="3"/>
      <c r="D5" s="3"/>
      <c r="E5" s="3">
        <v>6</v>
      </c>
      <c r="F5" s="3"/>
      <c r="G5" s="3"/>
      <c r="H5" s="3"/>
      <c r="I5" s="3"/>
      <c r="J5" s="3"/>
      <c r="K5" s="3"/>
      <c r="L5" s="3"/>
      <c r="M5" s="3"/>
      <c r="N5" s="3"/>
      <c r="O5" s="3">
        <v>6</v>
      </c>
    </row>
    <row r="6" spans="1:15" x14ac:dyDescent="0.55000000000000004">
      <c r="A6" s="2" t="s">
        <v>65</v>
      </c>
      <c r="B6" s="3"/>
      <c r="C6" s="3"/>
      <c r="D6" s="3"/>
      <c r="E6" s="3"/>
      <c r="F6" s="3"/>
      <c r="G6" s="3"/>
      <c r="H6" s="3"/>
      <c r="I6" s="3">
        <v>4</v>
      </c>
      <c r="J6" s="3"/>
      <c r="K6" s="3"/>
      <c r="L6" s="3"/>
      <c r="M6" s="3"/>
      <c r="N6" s="3"/>
      <c r="O6" s="3">
        <v>4</v>
      </c>
    </row>
    <row r="7" spans="1:15" x14ac:dyDescent="0.55000000000000004">
      <c r="A7" s="2" t="s">
        <v>21</v>
      </c>
      <c r="B7" s="3"/>
      <c r="C7" s="3"/>
      <c r="D7" s="3"/>
      <c r="E7" s="3"/>
      <c r="F7" s="3"/>
      <c r="G7" s="3"/>
      <c r="H7" s="3"/>
      <c r="I7" s="3">
        <v>1</v>
      </c>
      <c r="J7" s="3"/>
      <c r="K7" s="3"/>
      <c r="L7" s="3"/>
      <c r="M7" s="3"/>
      <c r="N7" s="3"/>
      <c r="O7" s="3">
        <v>1</v>
      </c>
    </row>
    <row r="8" spans="1:15" x14ac:dyDescent="0.55000000000000004">
      <c r="A8" s="2" t="s">
        <v>25</v>
      </c>
      <c r="B8" s="3"/>
      <c r="C8" s="3"/>
      <c r="D8" s="3"/>
      <c r="E8" s="3"/>
      <c r="F8" s="3"/>
      <c r="G8" s="3"/>
      <c r="H8" s="3"/>
      <c r="I8" s="3">
        <v>1</v>
      </c>
      <c r="J8" s="3"/>
      <c r="K8" s="3"/>
      <c r="L8" s="3"/>
      <c r="M8" s="3"/>
      <c r="N8" s="3"/>
      <c r="O8" s="3">
        <v>1</v>
      </c>
    </row>
    <row r="9" spans="1:15" x14ac:dyDescent="0.55000000000000004">
      <c r="A9" s="2" t="s">
        <v>59</v>
      </c>
      <c r="B9" s="3"/>
      <c r="C9" s="3"/>
      <c r="D9" s="3"/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>
        <v>1</v>
      </c>
    </row>
    <row r="10" spans="1:15" x14ac:dyDescent="0.55000000000000004">
      <c r="A10" s="2" t="s">
        <v>23</v>
      </c>
      <c r="B10" s="3"/>
      <c r="C10" s="3"/>
      <c r="D10" s="3"/>
      <c r="E10" s="3"/>
      <c r="F10" s="3"/>
      <c r="G10" s="3"/>
      <c r="H10" s="3"/>
      <c r="I10" s="3">
        <v>1</v>
      </c>
      <c r="J10" s="3"/>
      <c r="K10" s="3"/>
      <c r="L10" s="3"/>
      <c r="M10" s="3"/>
      <c r="N10" s="3"/>
      <c r="O10" s="3">
        <v>1</v>
      </c>
    </row>
    <row r="11" spans="1:15" x14ac:dyDescent="0.55000000000000004">
      <c r="A11" s="2" t="s">
        <v>28</v>
      </c>
      <c r="B11" s="3"/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1</v>
      </c>
    </row>
    <row r="12" spans="1:15" x14ac:dyDescent="0.55000000000000004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>
        <v>1</v>
      </c>
      <c r="K12" s="3"/>
      <c r="L12" s="3"/>
      <c r="M12" s="3"/>
      <c r="N12" s="3"/>
      <c r="O12" s="3">
        <v>1</v>
      </c>
    </row>
    <row r="13" spans="1:15" x14ac:dyDescent="0.55000000000000004">
      <c r="A13" s="2" t="s">
        <v>60</v>
      </c>
      <c r="B13" s="3"/>
      <c r="C13" s="3"/>
      <c r="D13" s="3"/>
      <c r="E13" s="3">
        <v>1</v>
      </c>
      <c r="F13" s="3"/>
      <c r="G13" s="3"/>
      <c r="H13" s="3"/>
      <c r="I13" s="3"/>
      <c r="J13" s="3"/>
      <c r="K13" s="3"/>
      <c r="L13" s="3"/>
      <c r="M13" s="3"/>
      <c r="N13" s="3"/>
      <c r="O13" s="3">
        <v>1</v>
      </c>
    </row>
    <row r="14" spans="1:15" x14ac:dyDescent="0.55000000000000004">
      <c r="A14" s="2" t="s">
        <v>78</v>
      </c>
      <c r="B14" s="3">
        <v>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15" x14ac:dyDescent="0.55000000000000004">
      <c r="A15" s="2" t="s">
        <v>81</v>
      </c>
      <c r="B15" s="3"/>
      <c r="C15" s="3"/>
      <c r="D15" s="3"/>
      <c r="E15" s="3"/>
      <c r="F15" s="3">
        <v>1</v>
      </c>
      <c r="G15" s="3"/>
      <c r="H15" s="3"/>
      <c r="I15" s="3"/>
      <c r="J15" s="3"/>
      <c r="K15" s="3"/>
      <c r="L15" s="3"/>
      <c r="M15" s="3"/>
      <c r="N15" s="3"/>
      <c r="O15" s="3">
        <v>1</v>
      </c>
    </row>
    <row r="16" spans="1:15" x14ac:dyDescent="0.55000000000000004">
      <c r="A16" s="2" t="s">
        <v>13</v>
      </c>
      <c r="B16" s="3"/>
      <c r="C16" s="3"/>
      <c r="D16" s="3"/>
      <c r="E16" s="3"/>
      <c r="F16" s="3"/>
      <c r="G16" s="3"/>
      <c r="H16" s="3"/>
      <c r="I16" s="3"/>
      <c r="J16" s="3"/>
      <c r="K16" s="3">
        <v>2</v>
      </c>
      <c r="L16" s="3"/>
      <c r="M16" s="3"/>
      <c r="N16" s="3"/>
      <c r="O16" s="3">
        <v>2</v>
      </c>
    </row>
    <row r="17" spans="1:15" x14ac:dyDescent="0.55000000000000004">
      <c r="A17" s="2" t="s">
        <v>62</v>
      </c>
      <c r="B17" s="3"/>
      <c r="C17" s="3"/>
      <c r="D17" s="3"/>
      <c r="E17" s="3"/>
      <c r="F17" s="3"/>
      <c r="G17" s="3"/>
      <c r="H17" s="3">
        <v>1</v>
      </c>
      <c r="I17" s="3"/>
      <c r="J17" s="3"/>
      <c r="K17" s="3"/>
      <c r="L17" s="3"/>
      <c r="M17" s="3"/>
      <c r="N17" s="3"/>
      <c r="O17" s="3">
        <v>1</v>
      </c>
    </row>
    <row r="18" spans="1:15" x14ac:dyDescent="0.55000000000000004">
      <c r="A18" s="2" t="s">
        <v>18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>
        <v>1</v>
      </c>
      <c r="M18" s="3"/>
      <c r="N18" s="3"/>
      <c r="O18" s="3">
        <v>1</v>
      </c>
    </row>
    <row r="19" spans="1:15" x14ac:dyDescent="0.55000000000000004">
      <c r="A19" s="2" t="s">
        <v>72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1</v>
      </c>
      <c r="N19" s="3"/>
      <c r="O19" s="3">
        <v>1</v>
      </c>
    </row>
    <row r="20" spans="1:15" x14ac:dyDescent="0.55000000000000004">
      <c r="A20" s="2" t="s">
        <v>61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</v>
      </c>
    </row>
    <row r="21" spans="1:15" x14ac:dyDescent="0.55000000000000004">
      <c r="A21" s="2" t="s">
        <v>75</v>
      </c>
      <c r="B21" s="3"/>
      <c r="C21" s="3">
        <v>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</row>
    <row r="22" spans="1:15" x14ac:dyDescent="0.55000000000000004">
      <c r="A22" s="2" t="s">
        <v>69</v>
      </c>
      <c r="B22" s="3"/>
      <c r="C22" s="3"/>
      <c r="D22" s="3"/>
      <c r="E22" s="3"/>
      <c r="F22" s="3"/>
      <c r="G22" s="3">
        <v>1</v>
      </c>
      <c r="H22" s="3"/>
      <c r="I22" s="3"/>
      <c r="J22" s="3"/>
      <c r="K22" s="3"/>
      <c r="L22" s="3"/>
      <c r="M22" s="3"/>
      <c r="N22" s="3"/>
      <c r="O22" s="3">
        <v>1</v>
      </c>
    </row>
    <row r="23" spans="1:15" x14ac:dyDescent="0.55000000000000004">
      <c r="A23" s="2" t="s">
        <v>89</v>
      </c>
      <c r="B23" s="3">
        <v>1</v>
      </c>
      <c r="C23" s="3">
        <v>1</v>
      </c>
      <c r="D23" s="3">
        <v>1</v>
      </c>
      <c r="E23" s="3">
        <v>8</v>
      </c>
      <c r="F23" s="3">
        <v>1</v>
      </c>
      <c r="G23" s="3">
        <v>1</v>
      </c>
      <c r="H23" s="3">
        <v>1</v>
      </c>
      <c r="I23" s="3">
        <v>7</v>
      </c>
      <c r="J23" s="3">
        <v>1</v>
      </c>
      <c r="K23" s="3">
        <v>2</v>
      </c>
      <c r="L23" s="3">
        <v>1</v>
      </c>
      <c r="M23" s="3">
        <v>1</v>
      </c>
      <c r="N23" s="3">
        <v>1</v>
      </c>
      <c r="O23" s="3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pokeymax2</vt:lpstr>
      <vt:lpstr>pokeymax2 qty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Watson</dc:creator>
  <cp:lastModifiedBy>Mark Watson</cp:lastModifiedBy>
  <dcterms:created xsi:type="dcterms:W3CDTF">2018-05-19T09:33:46Z</dcterms:created>
  <dcterms:modified xsi:type="dcterms:W3CDTF">2019-08-26T18:14:08Z</dcterms:modified>
</cp:coreProperties>
</file>